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4 ABRIL 2020\6 PENDIENTE  INCISO I ESTADOS FINANCIEROS MUENSUALES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5" i="1"/>
  <c r="D52" i="1"/>
  <c r="D45" i="1"/>
  <c r="D27" i="1"/>
  <c r="D11" i="1"/>
  <c r="D5" i="1"/>
  <c r="B58" i="1"/>
  <c r="B33" i="1"/>
  <c r="B30" i="1"/>
  <c r="B28" i="1"/>
  <c r="B25" i="1"/>
  <c r="B9" i="1"/>
  <c r="B5" i="1"/>
  <c r="D57" i="1"/>
  <c r="D21" i="1"/>
  <c r="B31" i="1"/>
  <c r="B22" i="1"/>
  <c r="B21" i="1"/>
  <c r="B20" i="1"/>
  <c r="B13" i="1"/>
  <c r="B11" i="1"/>
  <c r="B7" i="1"/>
  <c r="B6" i="1"/>
</calcChain>
</file>

<file path=xl/sharedStrings.xml><?xml version="1.0" encoding="utf-8"?>
<sst xmlns="http://schemas.openxmlformats.org/spreadsheetml/2006/main" count="93" uniqueCount="90">
  <si>
    <t>MUNICIPIO DE SAN JUANITO DE ESCOBEDO JALISCO</t>
  </si>
  <si>
    <t>DEL 1 AL 31 DE MARZO DE 2020</t>
  </si>
  <si>
    <t>C  O  N  C  E  P  T  O</t>
  </si>
  <si>
    <t>SUBTOTAL</t>
  </si>
  <si>
    <t>TOTAL</t>
  </si>
  <si>
    <t>I M P U E S T O 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</si>
  <si>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</si>
  <si>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</si>
  <si>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</si>
  <si>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</si>
  <si>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</si>
  <si>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LICENCIAS, PERMISOS DE GIROS CON VENTA DE BEBIDAS ALACOHOLICAS</t>
  </si>
  <si>
    <t>PERMISO O AUTORIZACION PARA EL FUNC. DE GIROS DE BEBIDAS ALCOHOL. EN HORARIO EXTRAORDINARIO</t>
  </si>
  <si>
    <t>LICENCIAS DE CONSTRUCCION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</si>
  <si>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</si>
  <si>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</si>
  <si>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</si>
  <si>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</si>
  <si>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</si>
  <si>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</si>
  <si>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REGISTRO CIVIL</t>
  </si>
  <si>
    <t>EXPEDICION DE CERTIFICADOS, CERTIFICACIONES Y CONSTANCIAS</t>
  </si>
  <si>
    <t>CERTIFICACIONES CATASTRALES</t>
  </si>
  <si>
    <t>REVISION Y AUTORIZACION DE AVALUOS</t>
  </si>
  <si>
    <t>APERTURA DE CUENTAS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</si>
  <si>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</si>
  <si>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</si>
  <si>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</si>
  <si>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</si>
  <si>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</si>
  <si>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</si>
  <si>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</si>
  <si>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</si>
  <si>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</si>
  <si>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FONDO DE INFRAESTRUCTURA SOCIAL MUNICIPAL</t>
  </si>
  <si>
    <t xml:space="preserve"> FONDO DE FORTALECIMIENTO MUNICIPAL</t>
  </si>
  <si>
    <t>SERVICIOS PERSONALES</t>
  </si>
  <si>
    <t>DIETAS</t>
  </si>
  <si>
    <t>SUELDOS BASE PERSONAL PERMANENTE</t>
  </si>
  <si>
    <t>SUELDOS BASE PERSONAL EVENTUAL</t>
  </si>
  <si>
    <t>HORAS EXTRAORDINARIAS</t>
  </si>
  <si>
    <t>OTRAS PRESTACIONES SOCIALES Y ECONOMICAS</t>
  </si>
  <si>
    <t>MATERIALES Y SUMINISTROS</t>
  </si>
  <si>
    <t>MATERIALES, UTILES Y EQUIPOS MENORES DE OFICINA</t>
  </si>
  <si>
    <t>MATERIAL DE LIMPIEZA</t>
  </si>
  <si>
    <t>MATERIALES PARA EL REGISTRO E IDENTIFICACION DE BIENES Y PERSONAS</t>
  </si>
  <si>
    <t>PRODUCTOS ALIMENTICIOS PARA PERSONAS</t>
  </si>
  <si>
    <t>PRODUCTOS MINERALES NO METALICOS</t>
  </si>
  <si>
    <t>MATERIAL ELECTRICO Y ELECTRONICO</t>
  </si>
  <si>
    <t>OTROS MATERIALES Y ARTICULOS DE CONSTRUCCION Y REPARACION</t>
  </si>
  <si>
    <t>FERTILIZANTES, PESTICIDAS Y OTROS AGROQUIMICOS</t>
  </si>
  <si>
    <t>MEDICINAS Y PRODUCTOS FARMACEUTICOS</t>
  </si>
  <si>
    <t>MATERIALES, ACCESORIOS Y SUMINISTROS MEDICOS</t>
  </si>
  <si>
    <t>COMBUSTIBLES LUBRICANTES Y ADITIVOS</t>
  </si>
  <si>
    <t>PRENDAS DE SEGURIDAD Y PROTECCION PERSONAL</t>
  </si>
  <si>
    <t>ARTICULOS DEPORTIVOS</t>
  </si>
  <si>
    <t>REFACCIONES Y ACCESORIOS MENORES DE EQUIPO DE TRANSPORTE</t>
  </si>
  <si>
    <t>REFACCIONES Y ACCESORIOS MENORES DE MAQUINARIA Y OTROS EQUIPOS</t>
  </si>
  <si>
    <t>SERVICIOS GENERALES</t>
  </si>
  <si>
    <t>ENERGIA ELECTRICA</t>
  </si>
  <si>
    <t xml:space="preserve">GAS </t>
  </si>
  <si>
    <t>AGUA</t>
  </si>
  <si>
    <t>TELEFONIA TRADICIONAL</t>
  </si>
  <si>
    <t>SERVICIOS POSTALES Y TELEGRAFICOS</t>
  </si>
  <si>
    <t>ARRENDAMIENTO DE TERRENOS</t>
  </si>
  <si>
    <t>SERVICIOS DE DISEÑO, ARQUITECTURA, INGENIERIA Y ACTIVIDADES RELACIONAD</t>
  </si>
  <si>
    <t>SERVICIOS FINANCIEROS Y BANCARIOS</t>
  </si>
  <si>
    <t>SEGUROS DE RESPONSABILIDAD PATRIMONIAL Y FIANZAS</t>
  </si>
  <si>
    <t>FLETES Y MANIOBRAS</t>
  </si>
  <si>
    <t>CONSERVACION Y MANTENIMIENTO MENOR DE INMUEBLES</t>
  </si>
  <si>
    <t>REPARACION Y MANTENIMIENTO DE EQUIPO DE TRANSPORTE</t>
  </si>
  <si>
    <t>INSTALACION, REPARACION, Y MANTENIMIENTO DE MAQUINARIA Y OTROS EQ.</t>
  </si>
  <si>
    <t>DIFUSION POR RADIO Y TELEVISION Y OTROS MEDIOS DE MENSAJES SOBRE ACTIVIDADES Y PROGRAMAS GUBERNAMENTALES</t>
  </si>
  <si>
    <t>VIATICOS EN EL PAIS</t>
  </si>
  <si>
    <t>GASTOS DE ORDEN SOCIAL Y CULTURAL</t>
  </si>
  <si>
    <t>IMPUESTOS Y DERECHOS</t>
  </si>
  <si>
    <t>TRANSFERENCIAS SUBSIDIOS Y OTRAS AYUDAS</t>
  </si>
  <si>
    <t>TRANSFERENCIAS AL DIF MUNICIPAL</t>
  </si>
  <si>
    <t>AYUDAS SOCIALES A PERSONAS</t>
  </si>
  <si>
    <t>BECAS Y OTRAS AYUDAS PARA PROGRAMAS DE CAPACITACION</t>
  </si>
  <si>
    <t>AYUDAS SOCIALES A INSTITUCIOES DE ENSEÑANZA</t>
  </si>
  <si>
    <t>AYUFDAS SOCIALES A INSTITUCIONES SIN FINES DE LUCRO</t>
  </si>
  <si>
    <t>JUBILACIONES</t>
  </si>
  <si>
    <t>INVERSION PUBLICA</t>
  </si>
  <si>
    <t>EDIFICACION NO HABITACIONAL</t>
  </si>
  <si>
    <t>DIVISION DE TERRENOS Y CONSTRUCCION DE OBRAS DE URBANIZACION</t>
  </si>
  <si>
    <t>DEUDA PUBLICA</t>
  </si>
  <si>
    <t>AMORTIZACION DE LA DEUDA PUBLICA</t>
  </si>
  <si>
    <t>INTERESES DE LA DEUDA PUBLICA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</si>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</sst>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43" fontId="4" fillId="3" borderId="8" xfId="0" applyNumberFormat="1" applyFont="1" applyFill="1" applyBorder="1" applyAlignment="1">
      <alignment wrapText="1"/>
    </xf>
    <xf numFmtId="0" fontId="4" fillId="3" borderId="9" xfId="0" applyFont="1" applyFill="1" applyBorder="1" applyAlignment="1">
      <alignment horizontal="left" wrapText="1"/>
    </xf>
    <xf numFmtId="43" fontId="3" fillId="4" borderId="8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43" fontId="3" fillId="0" borderId="5" xfId="1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43" fontId="3" fillId="0" borderId="5" xfId="1" applyFont="1" applyBorder="1" applyAlignment="1">
      <alignment wrapText="1"/>
    </xf>
    <xf numFmtId="43" fontId="3" fillId="0" borderId="6" xfId="1" applyFont="1" applyBorder="1" applyAlignment="1">
      <alignment wrapText="1"/>
    </xf>
    <xf numFmtId="0" fontId="4" fillId="4" borderId="5" xfId="0" applyFont="1" applyFill="1" applyBorder="1" applyAlignment="1">
      <alignment wrapText="1"/>
    </xf>
    <xf numFmtId="43" fontId="3" fillId="4" borderId="5" xfId="1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43" fontId="3" fillId="0" borderId="5" xfId="1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 applyAlignment="1">
      <alignment wrapText="1"/>
    </xf>
    <xf numFmtId="43" fontId="3" fillId="0" borderId="2" xfId="1" applyFont="1" applyBorder="1" applyAlignment="1">
      <alignment wrapText="1"/>
    </xf>
    <xf numFmtId="0" fontId="2" fillId="2" borderId="6" xfId="0" applyFont="1" applyFill="1" applyBorder="1" applyAlignment="1">
      <alignment horizontal="right" wrapText="1"/>
    </xf>
    <xf numFmtId="43" fontId="2" fillId="2" borderId="4" xfId="1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43" fontId="2" fillId="2" borderId="6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A8" sqref="A8"/>
    </sheetView>
  </sheetViews>
  <sheetFormatPr baseColWidth="10" defaultRowHeight="15" x14ac:dyDescent="0.25"/>
  <cols>
    <col min="1" max="1" width="37" customWidth="1"/>
    <col min="2" max="2" width="11.140625" customWidth="1"/>
    <col min="3" max="3" width="33.42578125" customWidth="1"/>
    <col min="4" max="4" width="11.85546875" customWidth="1"/>
  </cols>
  <sheetData>
    <row r="1" spans="1:4" x14ac:dyDescent="0.25">
      <c r="A1" s="2" t="s">
        <v>0</v>
      </c>
      <c r="B1" s="2"/>
      <c r="C1" s="2"/>
      <c r="D1" s="2"/>
    </row>
    <row r="2" spans="1:4" x14ac:dyDescent="0.25">
      <c r="A2" s="3" t="s">
        <v>89</v>
      </c>
      <c r="B2" s="3"/>
      <c r="C2" s="3"/>
      <c r="D2" s="3"/>
    </row>
    <row r="3" spans="1:4" x14ac:dyDescent="0.25">
      <c r="A3" s="4" t="s">
        <v>1</v>
      </c>
      <c r="B3" s="4"/>
      <c r="C3" s="4"/>
      <c r="D3" s="4"/>
    </row>
    <row r="4" spans="1:4" x14ac:dyDescent="0.25">
      <c r="A4" s="5" t="s">
        <v>2</v>
      </c>
      <c r="B4" s="6" t="s">
        <v>3</v>
      </c>
      <c r="C4" s="7" t="s">
        <v>2</v>
      </c>
      <c r="D4" s="8" t="s">
        <v>3</v>
      </c>
    </row>
    <row r="5" spans="1:4" s="1" customFormat="1" x14ac:dyDescent="0.25">
      <c r="A5" s="9" t="s">
        <v>5</v>
      </c>
      <c r="B5" s="10">
        <f>SUM(B6:B8)</f>
        <v>78961.149999999994</v>
      </c>
      <c r="C5" s="11" t="s">
        <v>36</v>
      </c>
      <c r="D5" s="12">
        <f>SUM(D6:D10)</f>
        <v>1322805.56</v>
      </c>
    </row>
    <row r="6" spans="1:4" s="1" customFormat="1" x14ac:dyDescent="0.25">
      <c r="A6" s="13" t="s">
        <v>6</v>
      </c>
      <c r="B6" s="14">
        <f>9622.66+14458.33</f>
        <v>24080.989999999998</v>
      </c>
      <c r="C6" s="15" t="s">
        <v>37</v>
      </c>
      <c r="D6" s="16">
        <v>216584</v>
      </c>
    </row>
    <row r="7" spans="1:4" s="1" customFormat="1" x14ac:dyDescent="0.25">
      <c r="A7" s="13" t="s">
        <v>7</v>
      </c>
      <c r="B7" s="16">
        <f>8171.49+5759.19+8832.57</f>
        <v>22763.25</v>
      </c>
      <c r="C7" s="15" t="s">
        <v>38</v>
      </c>
      <c r="D7" s="16">
        <v>623284.04</v>
      </c>
    </row>
    <row r="8" spans="1:4" s="1" customFormat="1" ht="24.75" x14ac:dyDescent="0.25">
      <c r="A8" s="13" t="s">
        <v>8</v>
      </c>
      <c r="B8" s="17">
        <v>32116.91</v>
      </c>
      <c r="C8" s="15" t="s">
        <v>39</v>
      </c>
      <c r="D8" s="16">
        <v>478488.52</v>
      </c>
    </row>
    <row r="9" spans="1:4" s="1" customFormat="1" x14ac:dyDescent="0.25">
      <c r="A9" s="18" t="s">
        <v>9</v>
      </c>
      <c r="B9" s="19">
        <f>SUM(B10:B24)</f>
        <v>177460.53</v>
      </c>
      <c r="C9" s="15" t="s">
        <v>40</v>
      </c>
      <c r="D9" s="16">
        <v>2449</v>
      </c>
    </row>
    <row r="10" spans="1:4" s="1" customFormat="1" ht="24.75" x14ac:dyDescent="0.25">
      <c r="A10" s="13" t="s">
        <v>10</v>
      </c>
      <c r="B10" s="16">
        <v>7731.32</v>
      </c>
      <c r="C10" s="15" t="s">
        <v>41</v>
      </c>
      <c r="D10" s="17">
        <v>2000</v>
      </c>
    </row>
    <row r="11" spans="1:4" s="1" customFormat="1" ht="24.75" x14ac:dyDescent="0.25">
      <c r="A11" s="13" t="s">
        <v>11</v>
      </c>
      <c r="B11" s="16">
        <f>455+19438+592+10827</f>
        <v>31312</v>
      </c>
      <c r="C11" s="20" t="s">
        <v>42</v>
      </c>
      <c r="D11" s="19">
        <f>SUM(D12:D26)</f>
        <v>457093.80999999994</v>
      </c>
    </row>
    <row r="12" spans="1:4" s="1" customFormat="1" ht="36.75" x14ac:dyDescent="0.25">
      <c r="A12" s="13" t="s">
        <v>12</v>
      </c>
      <c r="B12" s="16">
        <v>5400</v>
      </c>
      <c r="C12" s="15" t="s">
        <v>43</v>
      </c>
      <c r="D12" s="16">
        <v>22584.17</v>
      </c>
    </row>
    <row r="13" spans="1:4" s="1" customFormat="1" x14ac:dyDescent="0.25">
      <c r="A13" s="13" t="s">
        <v>13</v>
      </c>
      <c r="B13" s="16">
        <f>2457+335</f>
        <v>2792</v>
      </c>
      <c r="C13" s="15" t="s">
        <v>44</v>
      </c>
      <c r="D13" s="16">
        <v>5443.2</v>
      </c>
    </row>
    <row r="14" spans="1:4" s="1" customFormat="1" ht="24.75" x14ac:dyDescent="0.25">
      <c r="A14" s="13" t="s">
        <v>14</v>
      </c>
      <c r="B14" s="16">
        <v>287</v>
      </c>
      <c r="C14" s="15" t="s">
        <v>45</v>
      </c>
      <c r="D14" s="16">
        <v>660</v>
      </c>
    </row>
    <row r="15" spans="1:4" s="1" customFormat="1" x14ac:dyDescent="0.25">
      <c r="A15" s="13" t="s">
        <v>15</v>
      </c>
      <c r="B15" s="21">
        <v>435</v>
      </c>
      <c r="C15" s="15" t="s">
        <v>46</v>
      </c>
      <c r="D15" s="16">
        <v>23878.2</v>
      </c>
    </row>
    <row r="16" spans="1:4" s="1" customFormat="1" x14ac:dyDescent="0.25">
      <c r="A16" s="13" t="s">
        <v>16</v>
      </c>
      <c r="B16" s="16">
        <v>81954.34</v>
      </c>
      <c r="C16" s="15" t="s">
        <v>47</v>
      </c>
      <c r="D16" s="16">
        <v>21595.02</v>
      </c>
    </row>
    <row r="17" spans="1:4" s="1" customFormat="1" ht="24.75" x14ac:dyDescent="0.25">
      <c r="A17" s="13" t="s">
        <v>17</v>
      </c>
      <c r="B17" s="16">
        <v>21286.84</v>
      </c>
      <c r="C17" s="15" t="s">
        <v>48</v>
      </c>
      <c r="D17" s="16">
        <v>35912.9</v>
      </c>
    </row>
    <row r="18" spans="1:4" s="1" customFormat="1" ht="24.75" x14ac:dyDescent="0.25">
      <c r="A18" s="13" t="s">
        <v>18</v>
      </c>
      <c r="B18" s="16">
        <v>3193.03</v>
      </c>
      <c r="C18" s="15" t="s">
        <v>49</v>
      </c>
      <c r="D18" s="16">
        <v>76581.899999999994</v>
      </c>
    </row>
    <row r="19" spans="1:4" s="1" customFormat="1" ht="24.75" x14ac:dyDescent="0.25">
      <c r="A19" s="13" t="s">
        <v>19</v>
      </c>
      <c r="B19" s="16">
        <v>8130</v>
      </c>
      <c r="C19" s="15" t="s">
        <v>50</v>
      </c>
      <c r="D19" s="16">
        <v>700</v>
      </c>
    </row>
    <row r="20" spans="1:4" s="1" customFormat="1" x14ac:dyDescent="0.25">
      <c r="A20" s="13" t="s">
        <v>20</v>
      </c>
      <c r="B20" s="16">
        <f>12100*80%</f>
        <v>9680</v>
      </c>
      <c r="C20" s="15" t="s">
        <v>51</v>
      </c>
      <c r="D20" s="16">
        <v>3384</v>
      </c>
    </row>
    <row r="21" spans="1:4" s="1" customFormat="1" ht="24.75" x14ac:dyDescent="0.25">
      <c r="A21" s="13" t="s">
        <v>21</v>
      </c>
      <c r="B21" s="16">
        <f>12100-9680</f>
        <v>2420</v>
      </c>
      <c r="C21" s="15" t="s">
        <v>52</v>
      </c>
      <c r="D21" s="16">
        <f>18247.2+36291.42</f>
        <v>54538.619999999995</v>
      </c>
    </row>
    <row r="22" spans="1:4" s="1" customFormat="1" x14ac:dyDescent="0.25">
      <c r="A22" s="13" t="s">
        <v>22</v>
      </c>
      <c r="B22" s="16">
        <f>145+1160</f>
        <v>1305</v>
      </c>
      <c r="C22" s="15" t="s">
        <v>53</v>
      </c>
      <c r="D22" s="16">
        <v>173125.46</v>
      </c>
    </row>
    <row r="23" spans="1:4" s="1" customFormat="1" ht="24.75" x14ac:dyDescent="0.25">
      <c r="A23" s="13" t="s">
        <v>23</v>
      </c>
      <c r="B23" s="16">
        <v>520</v>
      </c>
      <c r="C23" s="15" t="s">
        <v>54</v>
      </c>
      <c r="D23" s="16">
        <v>14820.16</v>
      </c>
    </row>
    <row r="24" spans="1:4" s="1" customFormat="1" x14ac:dyDescent="0.25">
      <c r="A24" s="13" t="s">
        <v>24</v>
      </c>
      <c r="B24" s="17">
        <v>1014</v>
      </c>
      <c r="C24" s="15" t="s">
        <v>55</v>
      </c>
      <c r="D24" s="16">
        <v>928</v>
      </c>
    </row>
    <row r="25" spans="1:4" s="1" customFormat="1" ht="24.75" x14ac:dyDescent="0.25">
      <c r="A25" s="22" t="s">
        <v>25</v>
      </c>
      <c r="B25" s="19">
        <f>SUM(B26:B27)</f>
        <v>13277</v>
      </c>
      <c r="C25" s="15" t="s">
        <v>56</v>
      </c>
      <c r="D25" s="16">
        <v>4260.38</v>
      </c>
    </row>
    <row r="26" spans="1:4" s="1" customFormat="1" ht="24.75" x14ac:dyDescent="0.25">
      <c r="A26" s="13" t="s">
        <v>26</v>
      </c>
      <c r="B26" s="16">
        <v>6609</v>
      </c>
      <c r="C26" s="15" t="s">
        <v>57</v>
      </c>
      <c r="D26" s="17">
        <v>18681.8</v>
      </c>
    </row>
    <row r="27" spans="1:4" s="1" customFormat="1" x14ac:dyDescent="0.25">
      <c r="A27" s="13" t="s">
        <v>27</v>
      </c>
      <c r="B27" s="17">
        <v>6668</v>
      </c>
      <c r="C27" s="20" t="s">
        <v>58</v>
      </c>
      <c r="D27" s="19">
        <f>SUM(D28:D44)</f>
        <v>608730.52</v>
      </c>
    </row>
    <row r="28" spans="1:4" s="1" customFormat="1" x14ac:dyDescent="0.25">
      <c r="A28" s="22" t="s">
        <v>28</v>
      </c>
      <c r="B28" s="19">
        <f>SUM(B29)</f>
        <v>754.66</v>
      </c>
      <c r="C28" s="15" t="s">
        <v>59</v>
      </c>
      <c r="D28" s="16">
        <v>410988</v>
      </c>
    </row>
    <row r="29" spans="1:4" s="1" customFormat="1" x14ac:dyDescent="0.25">
      <c r="A29" s="13" t="s">
        <v>29</v>
      </c>
      <c r="B29" s="17">
        <v>754.66</v>
      </c>
      <c r="C29" s="15" t="s">
        <v>60</v>
      </c>
      <c r="D29" s="16">
        <v>517.20000000000005</v>
      </c>
    </row>
    <row r="30" spans="1:4" s="1" customFormat="1" x14ac:dyDescent="0.25">
      <c r="A30" s="22" t="s">
        <v>30</v>
      </c>
      <c r="B30" s="19">
        <f>SUM(B31:B32)</f>
        <v>1878511.7499999998</v>
      </c>
      <c r="C30" s="15" t="s">
        <v>61</v>
      </c>
      <c r="D30" s="16">
        <v>4323</v>
      </c>
    </row>
    <row r="31" spans="1:4" s="1" customFormat="1" x14ac:dyDescent="0.25">
      <c r="A31" s="13" t="s">
        <v>31</v>
      </c>
      <c r="B31" s="16">
        <f>2431319.09-556590.14</f>
        <v>1874728.9499999997</v>
      </c>
      <c r="C31" s="15" t="s">
        <v>62</v>
      </c>
      <c r="D31" s="16">
        <v>5671</v>
      </c>
    </row>
    <row r="32" spans="1:4" s="1" customFormat="1" x14ac:dyDescent="0.25">
      <c r="A32" s="13" t="s">
        <v>32</v>
      </c>
      <c r="B32" s="17">
        <v>3782.8</v>
      </c>
      <c r="C32" s="15" t="s">
        <v>63</v>
      </c>
      <c r="D32" s="16">
        <v>626.36</v>
      </c>
    </row>
    <row r="33" spans="1:4" s="1" customFormat="1" x14ac:dyDescent="0.25">
      <c r="A33" s="22" t="s">
        <v>33</v>
      </c>
      <c r="B33" s="19">
        <f>SUM(B34:B35)</f>
        <v>1058766.47</v>
      </c>
      <c r="C33" s="15" t="s">
        <v>64</v>
      </c>
      <c r="D33" s="16">
        <v>5000</v>
      </c>
    </row>
    <row r="34" spans="1:4" s="1" customFormat="1" ht="24.75" x14ac:dyDescent="0.25">
      <c r="A34" s="13" t="s">
        <v>34</v>
      </c>
      <c r="B34" s="16">
        <v>495170.8</v>
      </c>
      <c r="C34" s="15" t="s">
        <v>65</v>
      </c>
      <c r="D34" s="16">
        <v>11194</v>
      </c>
    </row>
    <row r="35" spans="1:4" s="1" customFormat="1" x14ac:dyDescent="0.25">
      <c r="A35" s="23" t="s">
        <v>35</v>
      </c>
      <c r="B35" s="17">
        <v>563595.67000000004</v>
      </c>
      <c r="C35" s="15" t="s">
        <v>66</v>
      </c>
      <c r="D35" s="16">
        <v>1556.31</v>
      </c>
    </row>
    <row r="36" spans="1:4" s="1" customFormat="1" ht="24.75" x14ac:dyDescent="0.25">
      <c r="A36" s="24"/>
      <c r="B36" s="24"/>
      <c r="C36" s="15" t="s">
        <v>67</v>
      </c>
      <c r="D36" s="16">
        <v>12747.24</v>
      </c>
    </row>
    <row r="37" spans="1:4" s="1" customFormat="1" x14ac:dyDescent="0.25">
      <c r="A37" s="24"/>
      <c r="B37" s="24"/>
      <c r="C37" s="15" t="s">
        <v>68</v>
      </c>
      <c r="D37" s="16">
        <v>6500</v>
      </c>
    </row>
    <row r="38" spans="1:4" s="1" customFormat="1" ht="24.75" x14ac:dyDescent="0.25">
      <c r="A38" s="24"/>
      <c r="B38" s="24"/>
      <c r="C38" s="15" t="s">
        <v>69</v>
      </c>
      <c r="D38" s="16">
        <v>64919.09</v>
      </c>
    </row>
    <row r="39" spans="1:4" s="1" customFormat="1" ht="24.75" x14ac:dyDescent="0.25">
      <c r="A39" s="24"/>
      <c r="B39" s="24"/>
      <c r="C39" s="15" t="s">
        <v>70</v>
      </c>
      <c r="D39" s="16">
        <v>10258.370000000001</v>
      </c>
    </row>
    <row r="40" spans="1:4" s="1" customFormat="1" ht="36.75" x14ac:dyDescent="0.25">
      <c r="A40" s="24"/>
      <c r="B40" s="24"/>
      <c r="C40" s="15" t="s">
        <v>71</v>
      </c>
      <c r="D40" s="16">
        <v>1943.93</v>
      </c>
    </row>
    <row r="41" spans="1:4" s="1" customFormat="1" ht="36.75" x14ac:dyDescent="0.25">
      <c r="A41" s="24"/>
      <c r="B41" s="24"/>
      <c r="C41" s="15" t="s">
        <v>72</v>
      </c>
      <c r="D41" s="16">
        <v>300</v>
      </c>
    </row>
    <row r="42" spans="1:4" s="1" customFormat="1" x14ac:dyDescent="0.25">
      <c r="A42" s="24"/>
      <c r="B42" s="24"/>
      <c r="C42" s="15" t="s">
        <v>73</v>
      </c>
      <c r="D42" s="16">
        <v>3310.54</v>
      </c>
    </row>
    <row r="43" spans="1:4" s="1" customFormat="1" x14ac:dyDescent="0.25">
      <c r="A43" s="24"/>
      <c r="B43" s="24"/>
      <c r="C43" s="15" t="s">
        <v>74</v>
      </c>
      <c r="D43" s="16">
        <v>61796.480000000003</v>
      </c>
    </row>
    <row r="44" spans="1:4" s="1" customFormat="1" x14ac:dyDescent="0.25">
      <c r="A44" s="24"/>
      <c r="B44" s="24"/>
      <c r="C44" s="15" t="s">
        <v>75</v>
      </c>
      <c r="D44" s="17">
        <v>7079</v>
      </c>
    </row>
    <row r="45" spans="1:4" s="1" customFormat="1" ht="24.75" x14ac:dyDescent="0.25">
      <c r="A45" s="24"/>
      <c r="B45" s="24"/>
      <c r="C45" s="20" t="s">
        <v>76</v>
      </c>
      <c r="D45" s="19">
        <f>SUM(D46:D51)</f>
        <v>162938.80000000002</v>
      </c>
    </row>
    <row r="46" spans="1:4" s="1" customFormat="1" x14ac:dyDescent="0.25">
      <c r="A46" s="24"/>
      <c r="B46" s="24"/>
      <c r="C46" s="15" t="s">
        <v>77</v>
      </c>
      <c r="D46" s="16">
        <v>85500</v>
      </c>
    </row>
    <row r="47" spans="1:4" s="1" customFormat="1" x14ac:dyDescent="0.25">
      <c r="A47" s="24"/>
      <c r="B47" s="24"/>
      <c r="C47" s="15" t="s">
        <v>78</v>
      </c>
      <c r="D47" s="16">
        <v>22333.32</v>
      </c>
    </row>
    <row r="48" spans="1:4" s="1" customFormat="1" ht="24.75" x14ac:dyDescent="0.25">
      <c r="A48" s="24"/>
      <c r="B48" s="24"/>
      <c r="C48" s="15" t="s">
        <v>79</v>
      </c>
      <c r="D48" s="16">
        <v>1000</v>
      </c>
    </row>
    <row r="49" spans="1:4" s="1" customFormat="1" ht="24.75" x14ac:dyDescent="0.25">
      <c r="A49" s="24"/>
      <c r="B49" s="24"/>
      <c r="C49" s="15" t="s">
        <v>80</v>
      </c>
      <c r="D49" s="16">
        <v>24223.48</v>
      </c>
    </row>
    <row r="50" spans="1:4" s="1" customFormat="1" ht="24.75" x14ac:dyDescent="0.25">
      <c r="A50" s="24"/>
      <c r="B50" s="24"/>
      <c r="C50" s="15" t="s">
        <v>81</v>
      </c>
      <c r="D50" s="16">
        <v>4276</v>
      </c>
    </row>
    <row r="51" spans="1:4" s="1" customFormat="1" x14ac:dyDescent="0.25">
      <c r="A51" s="24"/>
      <c r="B51" s="24"/>
      <c r="C51" s="15" t="s">
        <v>82</v>
      </c>
      <c r="D51" s="17">
        <v>25606</v>
      </c>
    </row>
    <row r="52" spans="1:4" s="1" customFormat="1" x14ac:dyDescent="0.25">
      <c r="A52" s="24"/>
      <c r="B52" s="24"/>
      <c r="C52" s="20" t="s">
        <v>83</v>
      </c>
      <c r="D52" s="19">
        <f>SUM(D53:D54)</f>
        <v>456506.71</v>
      </c>
    </row>
    <row r="53" spans="1:4" s="1" customFormat="1" x14ac:dyDescent="0.25">
      <c r="A53" s="24"/>
      <c r="B53" s="24"/>
      <c r="C53" s="15" t="s">
        <v>84</v>
      </c>
      <c r="D53" s="25">
        <v>202548.01</v>
      </c>
    </row>
    <row r="54" spans="1:4" s="1" customFormat="1" ht="24.75" x14ac:dyDescent="0.25">
      <c r="A54" s="24"/>
      <c r="B54" s="24"/>
      <c r="C54" s="15" t="s">
        <v>85</v>
      </c>
      <c r="D54" s="16">
        <v>253958.7</v>
      </c>
    </row>
    <row r="55" spans="1:4" s="1" customFormat="1" x14ac:dyDescent="0.25">
      <c r="A55" s="24"/>
      <c r="B55" s="24"/>
      <c r="C55" s="20" t="s">
        <v>86</v>
      </c>
      <c r="D55" s="19">
        <f>SUM(D56:D57)</f>
        <v>309324.98</v>
      </c>
    </row>
    <row r="56" spans="1:4" s="1" customFormat="1" x14ac:dyDescent="0.25">
      <c r="A56" s="24"/>
      <c r="B56" s="24"/>
      <c r="C56" s="15" t="s">
        <v>87</v>
      </c>
      <c r="D56" s="16">
        <v>120738.2</v>
      </c>
    </row>
    <row r="57" spans="1:4" s="1" customFormat="1" x14ac:dyDescent="0.25">
      <c r="A57" s="24"/>
      <c r="B57" s="24"/>
      <c r="C57" s="15" t="s">
        <v>88</v>
      </c>
      <c r="D57" s="17">
        <f>96636.78+91950</f>
        <v>188586.78</v>
      </c>
    </row>
    <row r="58" spans="1:4" s="1" customFormat="1" x14ac:dyDescent="0.25">
      <c r="A58" s="26" t="s">
        <v>4</v>
      </c>
      <c r="B58" s="27">
        <f>SUM(B5,B9,B25,B28,B30,B33)</f>
        <v>3207731.5599999996</v>
      </c>
      <c r="C58" s="28" t="s">
        <v>4</v>
      </c>
      <c r="D58" s="29">
        <f>SUM(D5,D11,D27,D45,D52,D55)</f>
        <v>3317400.38</v>
      </c>
    </row>
  </sheetData>
  <mergeCells count="3">
    <mergeCell ref="A1:D1"/>
    <mergeCell ref="A2:D2"/>
    <mergeCell ref="A3:D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2020-05-13T17:01:10Z</cp:lastPrinted>
  <dcterms:created xsi:type="dcterms:W3CDTF">2020-05-13T15:35:30Z</dcterms:created>
  <dcterms:modified xsi:type="dcterms:W3CDTF">2020-05-13T17:10:10Z</dcterms:modified>
</cp:coreProperties>
</file>